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6_자검\01. 출제감수\03. 1월정기\06. 인쇄전 최종파일\101_엑셀\"/>
    </mc:Choice>
  </mc:AlternateContent>
  <xr:revisionPtr revIDLastSave="0" documentId="13_ncr:1_{F49F1A9D-5857-4AAF-8FC7-A7332FEFA61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문제" sheetId="10" r:id="rId1"/>
    <sheet name="제1작업" sheetId="1" r:id="rId2"/>
    <sheet name="제2작업" sheetId="2" r:id="rId3"/>
    <sheet name="제3작업" sheetId="3" r:id="rId4"/>
    <sheet name="제4작업" sheetId="8" r:id="rId5"/>
  </sheets>
  <definedNames>
    <definedName name="_xlnm._FilterDatabase" localSheetId="2" hidden="1">제2작업!$B$2:$H$10</definedName>
    <definedName name="전월판매수량">제1작업!$H$5:$H$12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J12" i="1"/>
  <c r="J11" i="1"/>
  <c r="J10" i="1"/>
  <c r="J9" i="1"/>
  <c r="J8" i="1"/>
  <c r="J7" i="1"/>
  <c r="J6" i="1"/>
  <c r="J5" i="1"/>
  <c r="G15" i="3"/>
  <c r="G11" i="3"/>
  <c r="G6" i="3"/>
  <c r="G17" i="3" s="1"/>
  <c r="B16" i="3"/>
  <c r="B12" i="3"/>
  <c r="B7" i="3"/>
  <c r="B18" i="3" s="1"/>
  <c r="H11" i="2"/>
  <c r="E13" i="1"/>
  <c r="J14" i="1" l="1"/>
  <c r="J13" i="1"/>
  <c r="I12" i="1"/>
  <c r="I7" i="1"/>
  <c r="I8" i="1"/>
  <c r="I9" i="1"/>
  <c r="I10" i="1"/>
  <c r="I11" i="1"/>
  <c r="I6" i="1"/>
  <c r="I5" i="1"/>
</calcChain>
</file>

<file path=xl/sharedStrings.xml><?xml version="1.0" encoding="utf-8"?>
<sst xmlns="http://schemas.openxmlformats.org/spreadsheetml/2006/main" count="183" uniqueCount="50">
  <si>
    <t>게임번호</t>
    <phoneticPr fontId="2" type="noConversion"/>
  </si>
  <si>
    <t>장르</t>
    <phoneticPr fontId="2" type="noConversion"/>
  </si>
  <si>
    <t>RPG</t>
    <phoneticPr fontId="2" type="noConversion"/>
  </si>
  <si>
    <t>액션</t>
    <phoneticPr fontId="2" type="noConversion"/>
  </si>
  <si>
    <t>스포츠</t>
    <phoneticPr fontId="2" type="noConversion"/>
  </si>
  <si>
    <t>스포츠</t>
    <phoneticPr fontId="2" type="noConversion"/>
  </si>
  <si>
    <t>RPG</t>
    <phoneticPr fontId="2" type="noConversion"/>
  </si>
  <si>
    <t>액션</t>
    <phoneticPr fontId="2" type="noConversion"/>
  </si>
  <si>
    <t>스포츠</t>
    <phoneticPr fontId="2" type="noConversion"/>
  </si>
  <si>
    <t>퍼블리셔</t>
    <phoneticPr fontId="2" type="noConversion"/>
  </si>
  <si>
    <t>판매순위</t>
    <phoneticPr fontId="2" type="noConversion"/>
  </si>
  <si>
    <t>단가</t>
    <phoneticPr fontId="2" type="noConversion"/>
  </si>
  <si>
    <t>출시일</t>
    <phoneticPr fontId="2" type="noConversion"/>
  </si>
  <si>
    <t>플랫폼</t>
    <phoneticPr fontId="2" type="noConversion"/>
  </si>
  <si>
    <t>PC</t>
    <phoneticPr fontId="2" type="noConversion"/>
  </si>
  <si>
    <t>콘솔</t>
    <phoneticPr fontId="2" type="noConversion"/>
  </si>
  <si>
    <t>PC</t>
    <phoneticPr fontId="2" type="noConversion"/>
  </si>
  <si>
    <t>모바일</t>
    <phoneticPr fontId="2" type="noConversion"/>
  </si>
  <si>
    <t>SR-001</t>
  </si>
  <si>
    <t>SR-001</t>
    <phoneticPr fontId="2" type="noConversion"/>
  </si>
  <si>
    <t>SA-001</t>
    <phoneticPr fontId="2" type="noConversion"/>
  </si>
  <si>
    <t>NS-001</t>
    <phoneticPr fontId="2" type="noConversion"/>
  </si>
  <si>
    <t>NR-001</t>
    <phoneticPr fontId="2" type="noConversion"/>
  </si>
  <si>
    <t>NA-001</t>
    <phoneticPr fontId="2" type="noConversion"/>
  </si>
  <si>
    <t>SS-001</t>
    <phoneticPr fontId="2" type="noConversion"/>
  </si>
  <si>
    <t>MA-001</t>
    <phoneticPr fontId="2" type="noConversion"/>
  </si>
  <si>
    <t>MS-001</t>
    <phoneticPr fontId="2" type="noConversion"/>
  </si>
  <si>
    <t>단가 전체평균</t>
    <phoneticPr fontId="2" type="noConversion"/>
  </si>
  <si>
    <t>게임번호</t>
    <phoneticPr fontId="2" type="noConversion"/>
  </si>
  <si>
    <t>RPG 단가 평균</t>
    <phoneticPr fontId="2" type="noConversion"/>
  </si>
  <si>
    <t>&lt;&gt;액션</t>
    <phoneticPr fontId="2" type="noConversion"/>
  </si>
  <si>
    <t>액션 개수</t>
  </si>
  <si>
    <t>스포츠 개수</t>
  </si>
  <si>
    <t>RPG 개수</t>
  </si>
  <si>
    <t>전체 개수</t>
  </si>
  <si>
    <t>액션 평균</t>
  </si>
  <si>
    <t>스포츠 평균</t>
  </si>
  <si>
    <t>RPG 평균</t>
  </si>
  <si>
    <t>전체 평균</t>
  </si>
  <si>
    <t>판매수량
(단위:장)</t>
    <phoneticPr fontId="2" type="noConversion"/>
  </si>
  <si>
    <t>전월 판매수량
(단위:장)</t>
    <phoneticPr fontId="2" type="noConversion"/>
  </si>
  <si>
    <t>스포츠 전월 판매수량(단위:장) 합계</t>
    <phoneticPr fontId="2" type="noConversion"/>
  </si>
  <si>
    <t>RPG의 판매수량(단위:장) 합계</t>
    <phoneticPr fontId="2" type="noConversion"/>
  </si>
  <si>
    <t>&gt;=80000</t>
    <phoneticPr fontId="2" type="noConversion"/>
  </si>
  <si>
    <t>(1)</t>
    <phoneticPr fontId="2" type="noConversion"/>
  </si>
  <si>
    <t>(2)</t>
    <phoneticPr fontId="2" type="noConversion"/>
  </si>
  <si>
    <t>(3)</t>
    <phoneticPr fontId="2" type="noConversion"/>
  </si>
  <si>
    <t>(4)</t>
    <phoneticPr fontId="2" type="noConversion"/>
  </si>
  <si>
    <t>(5)</t>
    <phoneticPr fontId="2" type="noConversion"/>
  </si>
  <si>
    <t>(6)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</si>
</sst>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&quot;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/>
      <diagonal style="thin">
        <color auto="1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3" fillId="0" borderId="0" xfId="0" applyFont="1">
      <alignment vertical="center"/>
    </xf>
    <xf numFmtId="41" fontId="3" fillId="0" borderId="1" xfId="1" applyFont="1" applyBorder="1" applyAlignment="1">
      <alignment horizontal="right" vertical="center"/>
    </xf>
    <xf numFmtId="41" fontId="3" fillId="0" borderId="5" xfId="1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1" fontId="3" fillId="0" borderId="10" xfId="1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14" fontId="3" fillId="0" borderId="1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/>
    </xf>
    <xf numFmtId="41" fontId="3" fillId="0" borderId="18" xfId="1" applyFont="1" applyBorder="1" applyAlignment="1">
      <alignment horizontal="right" vertical="center"/>
    </xf>
    <xf numFmtId="176" fontId="3" fillId="0" borderId="5" xfId="1" applyNumberFormat="1" applyFont="1" applyBorder="1" applyAlignment="1">
      <alignment vertical="center"/>
    </xf>
    <xf numFmtId="41" fontId="3" fillId="0" borderId="5" xfId="1" applyFont="1" applyBorder="1" applyAlignment="1">
      <alignment vertical="center"/>
    </xf>
    <xf numFmtId="176" fontId="3" fillId="0" borderId="1" xfId="1" applyNumberFormat="1" applyFont="1" applyBorder="1" applyAlignment="1">
      <alignment vertical="center"/>
    </xf>
    <xf numFmtId="41" fontId="3" fillId="0" borderId="1" xfId="1" applyFont="1" applyBorder="1" applyAlignment="1">
      <alignment vertical="center"/>
    </xf>
    <xf numFmtId="176" fontId="3" fillId="0" borderId="10" xfId="1" applyNumberFormat="1" applyFont="1" applyBorder="1" applyAlignment="1">
      <alignment vertical="center"/>
    </xf>
    <xf numFmtId="41" fontId="3" fillId="0" borderId="10" xfId="1" applyFont="1" applyBorder="1" applyAlignment="1">
      <alignment vertical="center"/>
    </xf>
    <xf numFmtId="41" fontId="3" fillId="0" borderId="1" xfId="1" applyFont="1" applyBorder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4" fontId="3" fillId="0" borderId="24" xfId="0" applyNumberFormat="1" applyFont="1" applyBorder="1" applyAlignment="1">
      <alignment horizontal="center" vertical="center"/>
    </xf>
    <xf numFmtId="176" fontId="3" fillId="0" borderId="24" xfId="1" applyNumberFormat="1" applyFont="1" applyBorder="1" applyAlignment="1">
      <alignment vertical="center"/>
    </xf>
    <xf numFmtId="41" fontId="3" fillId="0" borderId="24" xfId="1" applyFont="1" applyBorder="1" applyAlignment="1">
      <alignment vertical="center"/>
    </xf>
    <xf numFmtId="176" fontId="3" fillId="0" borderId="0" xfId="0" applyNumberFormat="1" applyFont="1">
      <alignment vertical="center"/>
    </xf>
    <xf numFmtId="176" fontId="3" fillId="0" borderId="0" xfId="1" applyNumberFormat="1" applyFont="1" applyBorder="1" applyAlignment="1">
      <alignment vertical="center"/>
    </xf>
    <xf numFmtId="41" fontId="3" fillId="0" borderId="0" xfId="1" applyFont="1" applyBorder="1" applyAlignment="1">
      <alignment vertical="center"/>
    </xf>
    <xf numFmtId="41" fontId="3" fillId="0" borderId="14" xfId="1" applyFont="1" applyBorder="1" applyAlignment="1">
      <alignment horizontal="right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6" xfId="0" quotePrefix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8" xfId="0" quotePrefix="1" applyFont="1" applyBorder="1" applyAlignment="1">
      <alignment horizontal="center" vertical="center"/>
    </xf>
    <xf numFmtId="0" fontId="3" fillId="0" borderId="10" xfId="0" quotePrefix="1" applyFont="1" applyBorder="1" applyAlignment="1">
      <alignment horizontal="center" vertical="center"/>
    </xf>
    <xf numFmtId="0" fontId="3" fillId="0" borderId="11" xfId="0" quotePrefix="1" applyFont="1" applyBorder="1" applyAlignment="1">
      <alignment horizontal="center" vertical="center"/>
    </xf>
    <xf numFmtId="41" fontId="3" fillId="0" borderId="14" xfId="1" quotePrefix="1" applyFont="1" applyBorder="1" applyAlignment="1">
      <alignment horizontal="center" vertical="center"/>
    </xf>
    <xf numFmtId="14" fontId="3" fillId="0" borderId="11" xfId="0" quotePrefix="1" applyNumberFormat="1" applyFont="1" applyBorder="1" applyAlignment="1">
      <alignment horizontal="center" vertical="center"/>
    </xf>
    <xf numFmtId="41" fontId="3" fillId="0" borderId="18" xfId="1" quotePrefix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쉼표 [0]" xfId="1" builtinId="6"/>
    <cellStyle name="쉼표 [0] 2" xfId="2" xr:uid="{00000000-0005-0000-0000-000001000000}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en-US" sz="2000" b="1"/>
              <a:t>PC </a:t>
            </a:r>
            <a:r>
              <a:rPr lang="ko-KR" sz="2000" b="1"/>
              <a:t>및 콘솔 판매</a:t>
            </a:r>
            <a:r>
              <a:rPr lang="en-US" altLang="ko-KR" sz="2000" b="1"/>
              <a:t> </a:t>
            </a:r>
            <a:r>
              <a:rPr lang="ko-KR" sz="2000" b="1"/>
              <a:t>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제1작업!$F$4</c:f>
              <c:strCache>
                <c:ptCount val="1"/>
                <c:pt idx="0">
                  <c:v>단가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(제1작업!$B$5:$B$7,제1작업!$B$9,제1작업!$B$11:$B$12)</c:f>
              <c:strCache>
                <c:ptCount val="6"/>
                <c:pt idx="0">
                  <c:v>SR-001</c:v>
                </c:pt>
                <c:pt idx="1">
                  <c:v>SA-001</c:v>
                </c:pt>
                <c:pt idx="2">
                  <c:v>SS-001</c:v>
                </c:pt>
                <c:pt idx="3">
                  <c:v>NR-001</c:v>
                </c:pt>
                <c:pt idx="4">
                  <c:v>MA-001</c:v>
                </c:pt>
                <c:pt idx="5">
                  <c:v>MS-001</c:v>
                </c:pt>
              </c:strCache>
            </c:strRef>
          </c:cat>
          <c:val>
            <c:numRef>
              <c:f>(제1작업!$F$5:$F$7,제1작업!$F$9,제1작업!$F$11:$F$12)</c:f>
              <c:numCache>
                <c:formatCode>#,##0"원"</c:formatCode>
                <c:ptCount val="6"/>
                <c:pt idx="0">
                  <c:v>50000</c:v>
                </c:pt>
                <c:pt idx="1">
                  <c:v>85000</c:v>
                </c:pt>
                <c:pt idx="2">
                  <c:v>60000</c:v>
                </c:pt>
                <c:pt idx="3">
                  <c:v>110000</c:v>
                </c:pt>
                <c:pt idx="4">
                  <c:v>105000</c:v>
                </c:pt>
                <c:pt idx="5">
                  <c:v>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04-4DB8-8034-F5FE116CC1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65014303"/>
        <c:axId val="265018463"/>
      </c:barChart>
      <c:lineChart>
        <c:grouping val="standard"/>
        <c:varyColors val="0"/>
        <c:ser>
          <c:idx val="1"/>
          <c:order val="1"/>
          <c:tx>
            <c:v>판매수량(단위:장)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2"/>
              <c:layout>
                <c:manualLayout>
                  <c:x val="-3.1447722440959079E-2"/>
                  <c:y val="4.40016452358690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F49-453D-84C2-D48C92F060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(제1작업!$B$5:$B$7,제1작업!$B$9,제1작업!$B$11:$B$12)</c:f>
              <c:strCache>
                <c:ptCount val="6"/>
                <c:pt idx="0">
                  <c:v>SR-001</c:v>
                </c:pt>
                <c:pt idx="1">
                  <c:v>SA-001</c:v>
                </c:pt>
                <c:pt idx="2">
                  <c:v>SS-001</c:v>
                </c:pt>
                <c:pt idx="3">
                  <c:v>NR-001</c:v>
                </c:pt>
                <c:pt idx="4">
                  <c:v>MA-001</c:v>
                </c:pt>
                <c:pt idx="5">
                  <c:v>MS-001</c:v>
                </c:pt>
              </c:strCache>
            </c:strRef>
          </c:cat>
          <c:val>
            <c:numRef>
              <c:f>(제1작업!$G$5:$G$7,제1작업!$G$9,제1작업!$G$11:$G$12)</c:f>
              <c:numCache>
                <c:formatCode>_(* #,##0_);_(* \(#,##0\);_(* "-"_);_(@_)</c:formatCode>
                <c:ptCount val="6"/>
                <c:pt idx="0">
                  <c:v>3000</c:v>
                </c:pt>
                <c:pt idx="1">
                  <c:v>4000</c:v>
                </c:pt>
                <c:pt idx="2">
                  <c:v>5000</c:v>
                </c:pt>
                <c:pt idx="3">
                  <c:v>4200</c:v>
                </c:pt>
                <c:pt idx="4">
                  <c:v>3100</c:v>
                </c:pt>
                <c:pt idx="5">
                  <c:v>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04-4DB8-8034-F5FE116CC1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115392"/>
        <c:axId val="504112480"/>
      </c:lineChart>
      <c:catAx>
        <c:axId val="265014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65018463"/>
        <c:crosses val="autoZero"/>
        <c:auto val="1"/>
        <c:lblAlgn val="ctr"/>
        <c:lblOffset val="100"/>
        <c:noMultiLvlLbl val="0"/>
      </c:catAx>
      <c:valAx>
        <c:axId val="265018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65014303"/>
        <c:crosses val="autoZero"/>
        <c:crossBetween val="between"/>
      </c:valAx>
      <c:valAx>
        <c:axId val="504112480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504115392"/>
        <c:crosses val="max"/>
        <c:crossBetween val="between"/>
        <c:majorUnit val="1500"/>
      </c:valAx>
      <c:catAx>
        <c:axId val="504115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4112480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102870</xdr:rowOff>
    </xdr:from>
    <xdr:to>
      <xdr:col>6</xdr:col>
      <xdr:colOff>670560</xdr:colOff>
      <xdr:row>2</xdr:row>
      <xdr:rowOff>201930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E76E4683-BB00-4F5E-A516-DB12E011EFBB}"/>
            </a:ext>
          </a:extLst>
        </xdr:cNvPr>
        <xdr:cNvSpPr/>
      </xdr:nvSpPr>
      <xdr:spPr>
        <a:xfrm>
          <a:off x="129540" y="102870"/>
          <a:ext cx="4975860" cy="72390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게임 장르별 판매 현황</a:t>
          </a:r>
        </a:p>
      </xdr:txBody>
    </xdr:sp>
    <xdr:clientData/>
  </xdr:twoCellAnchor>
  <xdr:twoCellAnchor>
    <xdr:from>
      <xdr:col>7</xdr:col>
      <xdr:colOff>0</xdr:colOff>
      <xdr:row>0</xdr:row>
      <xdr:rowOff>118110</xdr:rowOff>
    </xdr:from>
    <xdr:to>
      <xdr:col>10</xdr:col>
      <xdr:colOff>0</xdr:colOff>
      <xdr:row>2</xdr:row>
      <xdr:rowOff>186690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4592A653-74E2-41B1-ABC1-CE56D394FF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57800" y="118110"/>
          <a:ext cx="2583180" cy="69342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102870</xdr:rowOff>
    </xdr:from>
    <xdr:to>
      <xdr:col>6</xdr:col>
      <xdr:colOff>670560</xdr:colOff>
      <xdr:row>2</xdr:row>
      <xdr:rowOff>201930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002D5691-7CBC-6DDF-AD0F-4E2D9A09DB51}"/>
            </a:ext>
          </a:extLst>
        </xdr:cNvPr>
        <xdr:cNvSpPr/>
      </xdr:nvSpPr>
      <xdr:spPr>
        <a:xfrm>
          <a:off x="129540" y="102870"/>
          <a:ext cx="4975860" cy="72390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게임 장르별 판매 현황</a:t>
          </a:r>
        </a:p>
      </xdr:txBody>
    </xdr:sp>
    <xdr:clientData/>
  </xdr:twoCellAnchor>
  <xdr:twoCellAnchor>
    <xdr:from>
      <xdr:col>7</xdr:col>
      <xdr:colOff>0</xdr:colOff>
      <xdr:row>0</xdr:row>
      <xdr:rowOff>118110</xdr:rowOff>
    </xdr:from>
    <xdr:to>
      <xdr:col>10</xdr:col>
      <xdr:colOff>0</xdr:colOff>
      <xdr:row>2</xdr:row>
      <xdr:rowOff>186690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3802A9CE-3B1B-4201-8685-09AC358872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57800" y="118110"/>
          <a:ext cx="2583180" cy="69342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0.41421</cdr:x>
      <cdr:y>0.11339</cdr:y>
    </cdr:from>
    <cdr:to>
      <cdr:x>0.51314</cdr:x>
      <cdr:y>0.19104</cdr:y>
    </cdr:to>
    <cdr:sp macro="" textlink="">
      <cdr:nvSpPr>
        <cdr:cNvPr id="2" name="모서리가 둥근 사각형 설명선 1"/>
        <cdr:cNvSpPr/>
      </cdr:nvSpPr>
      <cdr:spPr>
        <a:xfrm xmlns:a="http://schemas.openxmlformats.org/drawingml/2006/main">
          <a:off x="3848805" y="687668"/>
          <a:ext cx="919250" cy="470918"/>
        </a:xfrm>
        <a:prstGeom xmlns:a="http://schemas.openxmlformats.org/drawingml/2006/main" prst="wedgeRoundRectCallout">
          <a:avLst>
            <a:gd name="adj1" fmla="val -25807"/>
            <a:gd name="adj2" fmla="val 73827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최다판매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1"/>
  <sheetViews>
    <sheetView showGridLines="0" workbookViewId="0">
      <selection activeCell="R26" sqref="R26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1.125" style="1" customWidth="1"/>
    <col min="4" max="4" width="11" style="1" customWidth="1"/>
    <col min="5" max="5" width="13" style="1" customWidth="1"/>
    <col min="6" max="7" width="10.75" style="1" customWidth="1"/>
    <col min="8" max="8" width="13.75" style="1" bestFit="1" customWidth="1"/>
    <col min="9" max="10" width="10.75" style="1" customWidth="1"/>
    <col min="11" max="16384" width="8.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27" t="s">
        <v>0</v>
      </c>
      <c r="C4" s="28" t="s">
        <v>1</v>
      </c>
      <c r="D4" s="28" t="s">
        <v>13</v>
      </c>
      <c r="E4" s="28" t="s">
        <v>12</v>
      </c>
      <c r="F4" s="29" t="s">
        <v>11</v>
      </c>
      <c r="G4" s="29" t="s">
        <v>39</v>
      </c>
      <c r="H4" s="29" t="s">
        <v>40</v>
      </c>
      <c r="I4" s="28" t="s">
        <v>10</v>
      </c>
      <c r="J4" s="26" t="s">
        <v>9</v>
      </c>
    </row>
    <row r="5" spans="2:10" ht="21" customHeight="1" x14ac:dyDescent="0.3">
      <c r="B5" s="22" t="s">
        <v>19</v>
      </c>
      <c r="C5" s="23" t="s">
        <v>2</v>
      </c>
      <c r="D5" s="23" t="s">
        <v>14</v>
      </c>
      <c r="E5" s="30">
        <v>45717</v>
      </c>
      <c r="F5" s="3">
        <v>50000</v>
      </c>
      <c r="G5" s="3">
        <v>3000</v>
      </c>
      <c r="H5" s="3">
        <v>2000</v>
      </c>
      <c r="I5" s="48" t="s">
        <v>44</v>
      </c>
      <c r="J5" s="49" t="s">
        <v>45</v>
      </c>
    </row>
    <row r="6" spans="2:10" ht="21" customHeight="1" x14ac:dyDescent="0.3">
      <c r="B6" s="11" t="s">
        <v>20</v>
      </c>
      <c r="C6" s="25" t="s">
        <v>3</v>
      </c>
      <c r="D6" s="25" t="s">
        <v>15</v>
      </c>
      <c r="E6" s="15">
        <v>45718</v>
      </c>
      <c r="F6" s="2">
        <v>85000</v>
      </c>
      <c r="G6" s="2">
        <v>4000</v>
      </c>
      <c r="H6" s="2">
        <v>3000</v>
      </c>
      <c r="I6" s="50" t="s">
        <v>44</v>
      </c>
      <c r="J6" s="51" t="s">
        <v>45</v>
      </c>
    </row>
    <row r="7" spans="2:10" ht="21" customHeight="1" x14ac:dyDescent="0.3">
      <c r="B7" s="11" t="s">
        <v>24</v>
      </c>
      <c r="C7" s="25" t="s">
        <v>4</v>
      </c>
      <c r="D7" s="25" t="s">
        <v>14</v>
      </c>
      <c r="E7" s="15">
        <v>45720</v>
      </c>
      <c r="F7" s="2">
        <v>60000</v>
      </c>
      <c r="G7" s="2">
        <v>5000</v>
      </c>
      <c r="H7" s="2">
        <v>1000</v>
      </c>
      <c r="I7" s="50" t="s">
        <v>44</v>
      </c>
      <c r="J7" s="51" t="s">
        <v>45</v>
      </c>
    </row>
    <row r="8" spans="2:10" ht="21" customHeight="1" x14ac:dyDescent="0.3">
      <c r="B8" s="11" t="s">
        <v>21</v>
      </c>
      <c r="C8" s="25" t="s">
        <v>4</v>
      </c>
      <c r="D8" s="25" t="s">
        <v>17</v>
      </c>
      <c r="E8" s="15">
        <v>45750</v>
      </c>
      <c r="F8" s="2">
        <v>100000</v>
      </c>
      <c r="G8" s="2">
        <v>3500</v>
      </c>
      <c r="H8" s="2">
        <v>2000</v>
      </c>
      <c r="I8" s="50" t="s">
        <v>44</v>
      </c>
      <c r="J8" s="51" t="s">
        <v>45</v>
      </c>
    </row>
    <row r="9" spans="2:10" ht="21" customHeight="1" x14ac:dyDescent="0.3">
      <c r="B9" s="11" t="s">
        <v>22</v>
      </c>
      <c r="C9" s="25" t="s">
        <v>2</v>
      </c>
      <c r="D9" s="25" t="s">
        <v>15</v>
      </c>
      <c r="E9" s="15">
        <v>45691</v>
      </c>
      <c r="F9" s="2">
        <v>110000</v>
      </c>
      <c r="G9" s="2">
        <v>4200</v>
      </c>
      <c r="H9" s="2">
        <v>3000</v>
      </c>
      <c r="I9" s="50" t="s">
        <v>44</v>
      </c>
      <c r="J9" s="51" t="s">
        <v>45</v>
      </c>
    </row>
    <row r="10" spans="2:10" ht="21" customHeight="1" x14ac:dyDescent="0.3">
      <c r="B10" s="11" t="s">
        <v>23</v>
      </c>
      <c r="C10" s="25" t="s">
        <v>3</v>
      </c>
      <c r="D10" s="25" t="s">
        <v>17</v>
      </c>
      <c r="E10" s="15">
        <v>45660</v>
      </c>
      <c r="F10" s="2">
        <v>90000</v>
      </c>
      <c r="G10" s="2">
        <v>2000</v>
      </c>
      <c r="H10" s="2">
        <v>1000</v>
      </c>
      <c r="I10" s="50" t="s">
        <v>44</v>
      </c>
      <c r="J10" s="51" t="s">
        <v>45</v>
      </c>
    </row>
    <row r="11" spans="2:10" ht="21" customHeight="1" x14ac:dyDescent="0.3">
      <c r="B11" s="11" t="s">
        <v>25</v>
      </c>
      <c r="C11" s="25" t="s">
        <v>3</v>
      </c>
      <c r="D11" s="25" t="s">
        <v>14</v>
      </c>
      <c r="E11" s="15">
        <v>45691</v>
      </c>
      <c r="F11" s="2">
        <v>105000</v>
      </c>
      <c r="G11" s="2">
        <v>3100</v>
      </c>
      <c r="H11" s="2">
        <v>4000</v>
      </c>
      <c r="I11" s="50" t="s">
        <v>44</v>
      </c>
      <c r="J11" s="51" t="s">
        <v>45</v>
      </c>
    </row>
    <row r="12" spans="2:10" ht="21" customHeight="1" thickBot="1" x14ac:dyDescent="0.35">
      <c r="B12" s="24" t="s">
        <v>26</v>
      </c>
      <c r="C12" s="8" t="s">
        <v>4</v>
      </c>
      <c r="D12" s="8" t="s">
        <v>15</v>
      </c>
      <c r="E12" s="16">
        <v>45811</v>
      </c>
      <c r="F12" s="6">
        <v>90000</v>
      </c>
      <c r="G12" s="6">
        <v>2000</v>
      </c>
      <c r="H12" s="6">
        <v>1000</v>
      </c>
      <c r="I12" s="52" t="s">
        <v>44</v>
      </c>
      <c r="J12" s="53" t="s">
        <v>45</v>
      </c>
    </row>
    <row r="13" spans="2:10" ht="21" customHeight="1" x14ac:dyDescent="0.3">
      <c r="B13" s="57" t="s">
        <v>27</v>
      </c>
      <c r="C13" s="58"/>
      <c r="D13" s="58"/>
      <c r="E13" s="56" t="s">
        <v>46</v>
      </c>
      <c r="F13" s="59"/>
      <c r="G13" s="61" t="s">
        <v>42</v>
      </c>
      <c r="H13" s="62"/>
      <c r="I13" s="63"/>
      <c r="J13" s="54" t="s">
        <v>48</v>
      </c>
    </row>
    <row r="14" spans="2:10" ht="21" customHeight="1" thickBot="1" x14ac:dyDescent="0.35">
      <c r="B14" s="64" t="s">
        <v>41</v>
      </c>
      <c r="C14" s="65"/>
      <c r="D14" s="65"/>
      <c r="E14" s="52" t="s">
        <v>47</v>
      </c>
      <c r="F14" s="60"/>
      <c r="G14" s="9" t="s">
        <v>0</v>
      </c>
      <c r="H14" s="8" t="s">
        <v>18</v>
      </c>
      <c r="I14" s="10" t="s">
        <v>12</v>
      </c>
      <c r="J14" s="55" t="s">
        <v>49</v>
      </c>
    </row>
    <row r="21" ht="26.45" customHeight="1" x14ac:dyDescent="0.3"/>
  </sheetData>
  <mergeCells count="4">
    <mergeCell ref="B13:D13"/>
    <mergeCell ref="F13:F14"/>
    <mergeCell ref="G13:I13"/>
    <mergeCell ref="B14:D14"/>
  </mergeCells>
  <phoneticPr fontId="2" type="noConversion"/>
  <dataValidations count="1">
    <dataValidation type="list" allowBlank="1" showInputMessage="1" showErrorMessage="1" sqref="H14" xr:uid="{00000000-0002-0000-0000-000000000000}">
      <formula1>$B$5:$B$12</formula1>
    </dataValidation>
  </dataValidations>
  <pageMargins left="0.7" right="0.7" top="0.75" bottom="0.75" header="0.3" footer="0.3"/>
  <ignoredErrors>
    <ignoredError sqref="I5:I12 J5:J12 E13:E14 J13:J14" numberStoredAsText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14"/>
  <sheetViews>
    <sheetView tabSelected="1" zoomScaleNormal="100" workbookViewId="0">
      <selection activeCell="E18" sqref="E18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1.125" style="1" customWidth="1"/>
    <col min="4" max="4" width="11" style="1" customWidth="1"/>
    <col min="5" max="5" width="13" style="1" customWidth="1"/>
    <col min="6" max="7" width="10.75" style="1" customWidth="1"/>
    <col min="8" max="8" width="13.75" style="1" bestFit="1" customWidth="1"/>
    <col min="9" max="10" width="10.75" style="1" customWidth="1"/>
    <col min="11" max="16384" width="8.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27" t="s">
        <v>0</v>
      </c>
      <c r="C4" s="28" t="s">
        <v>1</v>
      </c>
      <c r="D4" s="28" t="s">
        <v>13</v>
      </c>
      <c r="E4" s="28" t="s">
        <v>12</v>
      </c>
      <c r="F4" s="29" t="s">
        <v>11</v>
      </c>
      <c r="G4" s="29" t="s">
        <v>39</v>
      </c>
      <c r="H4" s="29" t="s">
        <v>40</v>
      </c>
      <c r="I4" s="28" t="s">
        <v>10</v>
      </c>
      <c r="J4" s="26" t="s">
        <v>9</v>
      </c>
    </row>
    <row r="5" spans="2:10" ht="21" customHeight="1" x14ac:dyDescent="0.3">
      <c r="B5" s="22" t="s">
        <v>19</v>
      </c>
      <c r="C5" s="23" t="s">
        <v>2</v>
      </c>
      <c r="D5" s="23" t="s">
        <v>14</v>
      </c>
      <c r="E5" s="30">
        <v>45717</v>
      </c>
      <c r="F5" s="32">
        <v>50000</v>
      </c>
      <c r="G5" s="33">
        <v>3000</v>
      </c>
      <c r="H5" s="33">
        <v>2000</v>
      </c>
      <c r="I5" s="23" t="str">
        <f t="shared" ref="I5:I12" si="0">_xlfn.RANK.EQ(G5,$G$5:$G$12)&amp;"위"</f>
        <v>6위</v>
      </c>
      <c r="J5" s="4" t="str">
        <f t="shared" ref="J5:J12" si="1">IF(LEFT(B5,1)="S","스마일",IF(LEFT(B5,1)="N","넥스","엠시"))</f>
        <v>스마일</v>
      </c>
    </row>
    <row r="6" spans="2:10" ht="21" customHeight="1" x14ac:dyDescent="0.3">
      <c r="B6" s="11" t="s">
        <v>20</v>
      </c>
      <c r="C6" s="25" t="s">
        <v>3</v>
      </c>
      <c r="D6" s="25" t="s">
        <v>15</v>
      </c>
      <c r="E6" s="15">
        <v>45718</v>
      </c>
      <c r="F6" s="34">
        <v>85000</v>
      </c>
      <c r="G6" s="35">
        <v>4000</v>
      </c>
      <c r="H6" s="35">
        <v>3000</v>
      </c>
      <c r="I6" s="25" t="str">
        <f t="shared" si="0"/>
        <v>3위</v>
      </c>
      <c r="J6" s="5" t="str">
        <f t="shared" si="1"/>
        <v>스마일</v>
      </c>
    </row>
    <row r="7" spans="2:10" ht="21" customHeight="1" x14ac:dyDescent="0.3">
      <c r="B7" s="11" t="s">
        <v>24</v>
      </c>
      <c r="C7" s="25" t="s">
        <v>4</v>
      </c>
      <c r="D7" s="25" t="s">
        <v>16</v>
      </c>
      <c r="E7" s="15">
        <v>45720</v>
      </c>
      <c r="F7" s="34">
        <v>60000</v>
      </c>
      <c r="G7" s="35">
        <v>5000</v>
      </c>
      <c r="H7" s="35">
        <v>1000</v>
      </c>
      <c r="I7" s="25" t="str">
        <f t="shared" si="0"/>
        <v>1위</v>
      </c>
      <c r="J7" s="5" t="str">
        <f t="shared" si="1"/>
        <v>스마일</v>
      </c>
    </row>
    <row r="8" spans="2:10" ht="21" customHeight="1" x14ac:dyDescent="0.3">
      <c r="B8" s="11" t="s">
        <v>21</v>
      </c>
      <c r="C8" s="25" t="s">
        <v>5</v>
      </c>
      <c r="D8" s="25" t="s">
        <v>17</v>
      </c>
      <c r="E8" s="15">
        <v>45750</v>
      </c>
      <c r="F8" s="34">
        <v>100000</v>
      </c>
      <c r="G8" s="35">
        <v>3500</v>
      </c>
      <c r="H8" s="35">
        <v>2000</v>
      </c>
      <c r="I8" s="25" t="str">
        <f t="shared" si="0"/>
        <v>4위</v>
      </c>
      <c r="J8" s="5" t="str">
        <f t="shared" si="1"/>
        <v>넥스</v>
      </c>
    </row>
    <row r="9" spans="2:10" ht="21" customHeight="1" x14ac:dyDescent="0.3">
      <c r="B9" s="11" t="s">
        <v>22</v>
      </c>
      <c r="C9" s="25" t="s">
        <v>6</v>
      </c>
      <c r="D9" s="25" t="s">
        <v>15</v>
      </c>
      <c r="E9" s="15">
        <v>45691</v>
      </c>
      <c r="F9" s="34">
        <v>110000</v>
      </c>
      <c r="G9" s="35">
        <v>4200</v>
      </c>
      <c r="H9" s="35">
        <v>3000</v>
      </c>
      <c r="I9" s="25" t="str">
        <f t="shared" si="0"/>
        <v>2위</v>
      </c>
      <c r="J9" s="5" t="str">
        <f t="shared" si="1"/>
        <v>넥스</v>
      </c>
    </row>
    <row r="10" spans="2:10" ht="21" customHeight="1" x14ac:dyDescent="0.3">
      <c r="B10" s="11" t="s">
        <v>23</v>
      </c>
      <c r="C10" s="25" t="s">
        <v>3</v>
      </c>
      <c r="D10" s="25" t="s">
        <v>17</v>
      </c>
      <c r="E10" s="15">
        <v>45660</v>
      </c>
      <c r="F10" s="34">
        <v>90000</v>
      </c>
      <c r="G10" s="35">
        <v>2000</v>
      </c>
      <c r="H10" s="35">
        <v>1000</v>
      </c>
      <c r="I10" s="25" t="str">
        <f t="shared" si="0"/>
        <v>7위</v>
      </c>
      <c r="J10" s="5" t="str">
        <f t="shared" si="1"/>
        <v>넥스</v>
      </c>
    </row>
    <row r="11" spans="2:10" ht="21" customHeight="1" x14ac:dyDescent="0.3">
      <c r="B11" s="11" t="s">
        <v>25</v>
      </c>
      <c r="C11" s="25" t="s">
        <v>7</v>
      </c>
      <c r="D11" s="25" t="s">
        <v>16</v>
      </c>
      <c r="E11" s="15">
        <v>45691</v>
      </c>
      <c r="F11" s="34">
        <v>105000</v>
      </c>
      <c r="G11" s="35">
        <v>3100</v>
      </c>
      <c r="H11" s="35">
        <v>4000</v>
      </c>
      <c r="I11" s="25" t="str">
        <f t="shared" si="0"/>
        <v>5위</v>
      </c>
      <c r="J11" s="5" t="str">
        <f t="shared" si="1"/>
        <v>엠시</v>
      </c>
    </row>
    <row r="12" spans="2:10" ht="21" customHeight="1" thickBot="1" x14ac:dyDescent="0.35">
      <c r="B12" s="24" t="s">
        <v>26</v>
      </c>
      <c r="C12" s="8" t="s">
        <v>8</v>
      </c>
      <c r="D12" s="8" t="s">
        <v>15</v>
      </c>
      <c r="E12" s="16">
        <v>45811</v>
      </c>
      <c r="F12" s="36">
        <v>90000</v>
      </c>
      <c r="G12" s="37">
        <v>2000</v>
      </c>
      <c r="H12" s="37">
        <v>1000</v>
      </c>
      <c r="I12" s="8" t="str">
        <f t="shared" si="0"/>
        <v>7위</v>
      </c>
      <c r="J12" s="7" t="str">
        <f t="shared" si="1"/>
        <v>엠시</v>
      </c>
    </row>
    <row r="13" spans="2:10" ht="21" customHeight="1" x14ac:dyDescent="0.3">
      <c r="B13" s="57" t="s">
        <v>27</v>
      </c>
      <c r="C13" s="58"/>
      <c r="D13" s="58"/>
      <c r="E13" s="31">
        <f>ROUNDDOWN(AVERAGE(F5:F12),-3)</f>
        <v>86000</v>
      </c>
      <c r="F13" s="59"/>
      <c r="G13" s="61" t="s">
        <v>42</v>
      </c>
      <c r="H13" s="62"/>
      <c r="I13" s="63"/>
      <c r="J13" s="47">
        <f>DSUM(B4:H12,6,C4:C5)</f>
        <v>7200</v>
      </c>
    </row>
    <row r="14" spans="2:10" ht="21" customHeight="1" thickBot="1" x14ac:dyDescent="0.35">
      <c r="B14" s="64" t="s">
        <v>41</v>
      </c>
      <c r="C14" s="65"/>
      <c r="D14" s="65"/>
      <c r="E14" s="6">
        <f>SUMIF(C5:C12,"스포츠",전월판매수량)</f>
        <v>4000</v>
      </c>
      <c r="F14" s="60"/>
      <c r="G14" s="9" t="s">
        <v>28</v>
      </c>
      <c r="H14" s="8" t="s">
        <v>18</v>
      </c>
      <c r="I14" s="10" t="s">
        <v>12</v>
      </c>
      <c r="J14" s="17">
        <f>VLOOKUP(H14,B4:H12,4,FALSE)</f>
        <v>45717</v>
      </c>
    </row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2" priority="1">
      <formula>$H5&gt;=3000</formula>
    </cfRule>
  </conditionalFormatting>
  <dataValidations count="1">
    <dataValidation type="list" allowBlank="1" showInputMessage="1" showErrorMessage="1" sqref="H14" xr:uid="{00000000-0002-0000-0100-000000000000}">
      <formula1>$B$5:$B$12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1"/>
  <sheetViews>
    <sheetView zoomScaleNormal="100" workbookViewId="0">
      <selection activeCell="H28" sqref="H28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1.125" style="1" customWidth="1"/>
    <col min="4" max="4" width="11" style="1" customWidth="1"/>
    <col min="5" max="5" width="13" style="1" customWidth="1"/>
    <col min="6" max="7" width="10.75" style="1" customWidth="1"/>
    <col min="8" max="8" width="13.75" style="1" bestFit="1" customWidth="1"/>
    <col min="9" max="10" width="10.75" style="1" customWidth="1"/>
    <col min="11" max="16384" width="8.75" style="1"/>
  </cols>
  <sheetData>
    <row r="1" spans="2:8" ht="14.25" thickBot="1" x14ac:dyDescent="0.35"/>
    <row r="2" spans="2:8" ht="27.75" thickBot="1" x14ac:dyDescent="0.35">
      <c r="B2" s="27" t="s">
        <v>0</v>
      </c>
      <c r="C2" s="28" t="s">
        <v>1</v>
      </c>
      <c r="D2" s="28" t="s">
        <v>13</v>
      </c>
      <c r="E2" s="28" t="s">
        <v>12</v>
      </c>
      <c r="F2" s="29" t="s">
        <v>11</v>
      </c>
      <c r="G2" s="29" t="s">
        <v>39</v>
      </c>
      <c r="H2" s="29" t="s">
        <v>40</v>
      </c>
    </row>
    <row r="3" spans="2:8" x14ac:dyDescent="0.3">
      <c r="B3" s="22" t="s">
        <v>19</v>
      </c>
      <c r="C3" s="23" t="s">
        <v>2</v>
      </c>
      <c r="D3" s="23" t="s">
        <v>14</v>
      </c>
      <c r="E3" s="30">
        <v>45717</v>
      </c>
      <c r="F3" s="32">
        <v>70000</v>
      </c>
      <c r="G3" s="33">
        <v>3000</v>
      </c>
      <c r="H3" s="33">
        <v>2000</v>
      </c>
    </row>
    <row r="4" spans="2:8" x14ac:dyDescent="0.3">
      <c r="B4" s="11" t="s">
        <v>20</v>
      </c>
      <c r="C4" s="25" t="s">
        <v>3</v>
      </c>
      <c r="D4" s="25" t="s">
        <v>15</v>
      </c>
      <c r="E4" s="15">
        <v>45718</v>
      </c>
      <c r="F4" s="34">
        <v>85000</v>
      </c>
      <c r="G4" s="35">
        <v>4000</v>
      </c>
      <c r="H4" s="35">
        <v>3000</v>
      </c>
    </row>
    <row r="5" spans="2:8" x14ac:dyDescent="0.3">
      <c r="B5" s="11" t="s">
        <v>24</v>
      </c>
      <c r="C5" s="25" t="s">
        <v>4</v>
      </c>
      <c r="D5" s="25" t="s">
        <v>14</v>
      </c>
      <c r="E5" s="15">
        <v>45720</v>
      </c>
      <c r="F5" s="34">
        <v>60000</v>
      </c>
      <c r="G5" s="35">
        <v>5000</v>
      </c>
      <c r="H5" s="35">
        <v>1000</v>
      </c>
    </row>
    <row r="6" spans="2:8" x14ac:dyDescent="0.3">
      <c r="B6" s="11" t="s">
        <v>21</v>
      </c>
      <c r="C6" s="25" t="s">
        <v>4</v>
      </c>
      <c r="D6" s="25" t="s">
        <v>17</v>
      </c>
      <c r="E6" s="15">
        <v>45750</v>
      </c>
      <c r="F6" s="34">
        <v>100000</v>
      </c>
      <c r="G6" s="35">
        <v>3500</v>
      </c>
      <c r="H6" s="35">
        <v>2000</v>
      </c>
    </row>
    <row r="7" spans="2:8" x14ac:dyDescent="0.3">
      <c r="B7" s="11" t="s">
        <v>22</v>
      </c>
      <c r="C7" s="25" t="s">
        <v>2</v>
      </c>
      <c r="D7" s="25" t="s">
        <v>15</v>
      </c>
      <c r="E7" s="15">
        <v>45691</v>
      </c>
      <c r="F7" s="34">
        <v>110000</v>
      </c>
      <c r="G7" s="35">
        <v>4200</v>
      </c>
      <c r="H7" s="35">
        <v>3000</v>
      </c>
    </row>
    <row r="8" spans="2:8" x14ac:dyDescent="0.3">
      <c r="B8" s="11" t="s">
        <v>23</v>
      </c>
      <c r="C8" s="25" t="s">
        <v>3</v>
      </c>
      <c r="D8" s="25" t="s">
        <v>17</v>
      </c>
      <c r="E8" s="15">
        <v>45660</v>
      </c>
      <c r="F8" s="34">
        <v>90000</v>
      </c>
      <c r="G8" s="35">
        <v>2000</v>
      </c>
      <c r="H8" s="35">
        <v>1000</v>
      </c>
    </row>
    <row r="9" spans="2:8" x14ac:dyDescent="0.3">
      <c r="B9" s="11" t="s">
        <v>25</v>
      </c>
      <c r="C9" s="25" t="s">
        <v>3</v>
      </c>
      <c r="D9" s="25" t="s">
        <v>14</v>
      </c>
      <c r="E9" s="15">
        <v>45691</v>
      </c>
      <c r="F9" s="34">
        <v>105000</v>
      </c>
      <c r="G9" s="35">
        <v>3100</v>
      </c>
      <c r="H9" s="35">
        <v>4000</v>
      </c>
    </row>
    <row r="10" spans="2:8" x14ac:dyDescent="0.3">
      <c r="B10" s="39" t="s">
        <v>26</v>
      </c>
      <c r="C10" s="40" t="s">
        <v>4</v>
      </c>
      <c r="D10" s="40" t="s">
        <v>15</v>
      </c>
      <c r="E10" s="41">
        <v>45811</v>
      </c>
      <c r="F10" s="42">
        <v>90000</v>
      </c>
      <c r="G10" s="43">
        <v>2000</v>
      </c>
      <c r="H10" s="43">
        <v>1000</v>
      </c>
    </row>
    <row r="11" spans="2:8" x14ac:dyDescent="0.3">
      <c r="B11" s="66" t="s">
        <v>29</v>
      </c>
      <c r="C11" s="66"/>
      <c r="D11" s="66"/>
      <c r="E11" s="66"/>
      <c r="F11" s="66"/>
      <c r="G11" s="66"/>
      <c r="H11" s="38">
        <f>DAVERAGE(B2:H10,F2,C2:C3)</f>
        <v>90000</v>
      </c>
    </row>
    <row r="13" spans="2:8" ht="14.25" thickBot="1" x14ac:dyDescent="0.35"/>
    <row r="14" spans="2:8" ht="14.25" thickBot="1" x14ac:dyDescent="0.35">
      <c r="B14" s="13" t="s">
        <v>1</v>
      </c>
      <c r="C14" s="14" t="s">
        <v>11</v>
      </c>
      <c r="F14" s="44"/>
    </row>
    <row r="15" spans="2:8" x14ac:dyDescent="0.3">
      <c r="B15" s="1" t="s">
        <v>30</v>
      </c>
      <c r="C15" s="1" t="s">
        <v>43</v>
      </c>
    </row>
    <row r="17" spans="2:5" ht="14.25" thickBot="1" x14ac:dyDescent="0.35"/>
    <row r="18" spans="2:5" ht="27.75" thickBot="1" x14ac:dyDescent="0.35">
      <c r="B18" s="12" t="s">
        <v>0</v>
      </c>
      <c r="C18" s="13" t="s">
        <v>13</v>
      </c>
      <c r="D18" s="14" t="s">
        <v>11</v>
      </c>
      <c r="E18" s="14" t="s">
        <v>39</v>
      </c>
    </row>
    <row r="19" spans="2:5" x14ac:dyDescent="0.3">
      <c r="B19" s="11" t="s">
        <v>21</v>
      </c>
      <c r="C19" s="25" t="s">
        <v>17</v>
      </c>
      <c r="D19" s="34">
        <v>100000</v>
      </c>
      <c r="E19" s="35">
        <v>3500</v>
      </c>
    </row>
    <row r="20" spans="2:5" x14ac:dyDescent="0.3">
      <c r="B20" s="11" t="s">
        <v>22</v>
      </c>
      <c r="C20" s="25" t="s">
        <v>15</v>
      </c>
      <c r="D20" s="34">
        <v>110000</v>
      </c>
      <c r="E20" s="35">
        <v>4200</v>
      </c>
    </row>
    <row r="21" spans="2:5" x14ac:dyDescent="0.3">
      <c r="B21" s="11" t="s">
        <v>26</v>
      </c>
      <c r="C21" s="25" t="s">
        <v>15</v>
      </c>
      <c r="D21" s="34">
        <v>90000</v>
      </c>
      <c r="E21" s="35">
        <v>2000</v>
      </c>
    </row>
  </sheetData>
  <mergeCells count="1">
    <mergeCell ref="B11:G11"/>
  </mergeCells>
  <phoneticPr fontId="2" type="noConversion"/>
  <conditionalFormatting sqref="B3:H10">
    <cfRule type="expression" dxfId="1" priority="2">
      <formula>#REF!&gt;=3000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18"/>
  <sheetViews>
    <sheetView workbookViewId="0">
      <selection activeCell="K25" sqref="K25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2.875" style="1" customWidth="1"/>
    <col min="4" max="4" width="11" style="1" customWidth="1"/>
    <col min="5" max="5" width="13" style="1" customWidth="1"/>
    <col min="6" max="7" width="10.75" style="1" customWidth="1"/>
    <col min="8" max="8" width="12.25" style="1" customWidth="1"/>
    <col min="9" max="16384" width="8.75" style="1"/>
  </cols>
  <sheetData>
    <row r="1" spans="2:8" ht="14.25" thickBot="1" x14ac:dyDescent="0.35"/>
    <row r="2" spans="2:8" ht="41.25" thickBot="1" x14ac:dyDescent="0.35">
      <c r="B2" s="27" t="s">
        <v>0</v>
      </c>
      <c r="C2" s="28" t="s">
        <v>1</v>
      </c>
      <c r="D2" s="28" t="s">
        <v>13</v>
      </c>
      <c r="E2" s="28" t="s">
        <v>12</v>
      </c>
      <c r="F2" s="29" t="s">
        <v>11</v>
      </c>
      <c r="G2" s="29" t="s">
        <v>39</v>
      </c>
      <c r="H2" s="29" t="s">
        <v>40</v>
      </c>
    </row>
    <row r="3" spans="2:8" x14ac:dyDescent="0.3">
      <c r="B3" s="22" t="s">
        <v>20</v>
      </c>
      <c r="C3" s="23" t="s">
        <v>3</v>
      </c>
      <c r="D3" s="23" t="s">
        <v>15</v>
      </c>
      <c r="E3" s="30">
        <v>45718</v>
      </c>
      <c r="F3" s="32">
        <v>85000</v>
      </c>
      <c r="G3" s="33">
        <v>4000</v>
      </c>
      <c r="H3" s="33">
        <v>3000</v>
      </c>
    </row>
    <row r="4" spans="2:8" x14ac:dyDescent="0.3">
      <c r="B4" s="11" t="s">
        <v>23</v>
      </c>
      <c r="C4" s="25" t="s">
        <v>3</v>
      </c>
      <c r="D4" s="25" t="s">
        <v>17</v>
      </c>
      <c r="E4" s="15">
        <v>45660</v>
      </c>
      <c r="F4" s="34">
        <v>90000</v>
      </c>
      <c r="G4" s="35">
        <v>2000</v>
      </c>
      <c r="H4" s="35">
        <v>1000</v>
      </c>
    </row>
    <row r="5" spans="2:8" x14ac:dyDescent="0.3">
      <c r="B5" s="11" t="s">
        <v>25</v>
      </c>
      <c r="C5" s="25" t="s">
        <v>3</v>
      </c>
      <c r="D5" s="25" t="s">
        <v>14</v>
      </c>
      <c r="E5" s="15">
        <v>45691</v>
      </c>
      <c r="F5" s="34">
        <v>105000</v>
      </c>
      <c r="G5" s="35">
        <v>3100</v>
      </c>
      <c r="H5" s="35">
        <v>4000</v>
      </c>
    </row>
    <row r="6" spans="2:8" x14ac:dyDescent="0.3">
      <c r="B6" s="11"/>
      <c r="C6" s="18" t="s">
        <v>35</v>
      </c>
      <c r="D6" s="25"/>
      <c r="E6" s="15"/>
      <c r="F6" s="34"/>
      <c r="G6" s="35">
        <f>SUBTOTAL(1,G3:G5)</f>
        <v>3033.3333333333335</v>
      </c>
      <c r="H6" s="35"/>
    </row>
    <row r="7" spans="2:8" x14ac:dyDescent="0.3">
      <c r="B7" s="11">
        <f>SUBTOTAL(3,B3:B5)</f>
        <v>3</v>
      </c>
      <c r="C7" s="18" t="s">
        <v>31</v>
      </c>
      <c r="D7" s="25"/>
      <c r="E7" s="15"/>
      <c r="F7" s="34"/>
      <c r="G7" s="35"/>
      <c r="H7" s="35"/>
    </row>
    <row r="8" spans="2:8" x14ac:dyDescent="0.3">
      <c r="B8" s="11" t="s">
        <v>24</v>
      </c>
      <c r="C8" s="25" t="s">
        <v>4</v>
      </c>
      <c r="D8" s="25" t="s">
        <v>14</v>
      </c>
      <c r="E8" s="15">
        <v>45720</v>
      </c>
      <c r="F8" s="34">
        <v>60000</v>
      </c>
      <c r="G8" s="35">
        <v>5000</v>
      </c>
      <c r="H8" s="35">
        <v>1000</v>
      </c>
    </row>
    <row r="9" spans="2:8" x14ac:dyDescent="0.3">
      <c r="B9" s="11" t="s">
        <v>21</v>
      </c>
      <c r="C9" s="25" t="s">
        <v>4</v>
      </c>
      <c r="D9" s="25" t="s">
        <v>17</v>
      </c>
      <c r="E9" s="15">
        <v>45750</v>
      </c>
      <c r="F9" s="34">
        <v>100000</v>
      </c>
      <c r="G9" s="35">
        <v>3500</v>
      </c>
      <c r="H9" s="35">
        <v>2000</v>
      </c>
    </row>
    <row r="10" spans="2:8" x14ac:dyDescent="0.3">
      <c r="B10" s="11" t="s">
        <v>26</v>
      </c>
      <c r="C10" s="25" t="s">
        <v>4</v>
      </c>
      <c r="D10" s="25" t="s">
        <v>15</v>
      </c>
      <c r="E10" s="15">
        <v>45811</v>
      </c>
      <c r="F10" s="34">
        <v>90000</v>
      </c>
      <c r="G10" s="35">
        <v>2000</v>
      </c>
      <c r="H10" s="35">
        <v>1000</v>
      </c>
    </row>
    <row r="11" spans="2:8" x14ac:dyDescent="0.3">
      <c r="B11" s="11"/>
      <c r="C11" s="18" t="s">
        <v>36</v>
      </c>
      <c r="D11" s="25"/>
      <c r="E11" s="15"/>
      <c r="F11" s="34"/>
      <c r="G11" s="35">
        <f>SUBTOTAL(1,G8:G10)</f>
        <v>3500</v>
      </c>
      <c r="H11" s="35"/>
    </row>
    <row r="12" spans="2:8" x14ac:dyDescent="0.3">
      <c r="B12" s="11">
        <f>SUBTOTAL(3,B8:B10)</f>
        <v>3</v>
      </c>
      <c r="C12" s="18" t="s">
        <v>32</v>
      </c>
      <c r="D12" s="25"/>
      <c r="E12" s="15"/>
      <c r="F12" s="34"/>
      <c r="G12" s="35"/>
      <c r="H12" s="35"/>
    </row>
    <row r="13" spans="2:8" x14ac:dyDescent="0.3">
      <c r="B13" s="11" t="s">
        <v>19</v>
      </c>
      <c r="C13" s="25" t="s">
        <v>2</v>
      </c>
      <c r="D13" s="25" t="s">
        <v>14</v>
      </c>
      <c r="E13" s="15">
        <v>45717</v>
      </c>
      <c r="F13" s="34">
        <v>50000</v>
      </c>
      <c r="G13" s="35">
        <v>3000</v>
      </c>
      <c r="H13" s="35">
        <v>2000</v>
      </c>
    </row>
    <row r="14" spans="2:8" ht="14.25" thickBot="1" x14ac:dyDescent="0.35">
      <c r="B14" s="24" t="s">
        <v>22</v>
      </c>
      <c r="C14" s="8" t="s">
        <v>2</v>
      </c>
      <c r="D14" s="8" t="s">
        <v>15</v>
      </c>
      <c r="E14" s="16">
        <v>45691</v>
      </c>
      <c r="F14" s="36">
        <v>110000</v>
      </c>
      <c r="G14" s="37">
        <v>4200</v>
      </c>
      <c r="H14" s="37">
        <v>3000</v>
      </c>
    </row>
    <row r="15" spans="2:8" x14ac:dyDescent="0.3">
      <c r="B15" s="19"/>
      <c r="C15" s="21" t="s">
        <v>37</v>
      </c>
      <c r="D15" s="19"/>
      <c r="E15" s="20"/>
      <c r="F15" s="45"/>
      <c r="G15" s="46">
        <f>SUBTOTAL(1,G13:G14)</f>
        <v>3600</v>
      </c>
      <c r="H15" s="46"/>
    </row>
    <row r="16" spans="2:8" x14ac:dyDescent="0.3">
      <c r="B16" s="19">
        <f>SUBTOTAL(3,B13:B14)</f>
        <v>2</v>
      </c>
      <c r="C16" s="21" t="s">
        <v>33</v>
      </c>
      <c r="D16" s="19"/>
      <c r="E16" s="20"/>
      <c r="F16" s="45"/>
      <c r="G16" s="46"/>
      <c r="H16" s="46"/>
    </row>
    <row r="17" spans="2:8" x14ac:dyDescent="0.3">
      <c r="B17" s="19"/>
      <c r="C17" s="21" t="s">
        <v>38</v>
      </c>
      <c r="D17" s="19"/>
      <c r="E17" s="20"/>
      <c r="F17" s="45"/>
      <c r="G17" s="46">
        <f>SUBTOTAL(1,G3:G14)</f>
        <v>3350</v>
      </c>
      <c r="H17" s="46"/>
    </row>
    <row r="18" spans="2:8" x14ac:dyDescent="0.3">
      <c r="B18" s="19">
        <f>SUBTOTAL(3,B3:B14)</f>
        <v>8</v>
      </c>
      <c r="C18" s="21" t="s">
        <v>34</v>
      </c>
      <c r="D18" s="19"/>
      <c r="E18" s="20"/>
      <c r="F18" s="45"/>
      <c r="G18" s="46"/>
      <c r="H18" s="46"/>
    </row>
  </sheetData>
  <sortState xmlns:xlrd2="http://schemas.microsoft.com/office/spreadsheetml/2017/richdata2" ref="B3:H14">
    <sortCondition descending="1" ref="C3:C14"/>
  </sortState>
  <phoneticPr fontId="2" type="noConversion"/>
  <conditionalFormatting sqref="B3:H18">
    <cfRule type="expression" dxfId="0" priority="1">
      <formula>$H3&gt;=3000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4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6" baseType="lpstr">
      <vt:lpstr>문제</vt:lpstr>
      <vt:lpstr>제1작업</vt:lpstr>
      <vt:lpstr>제2작업</vt:lpstr>
      <vt:lpstr>제3작업</vt:lpstr>
      <vt:lpstr>제4작업</vt:lpstr>
      <vt:lpstr>전월판매수량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GHYOO YOO</cp:lastModifiedBy>
  <dcterms:created xsi:type="dcterms:W3CDTF">2023-07-20T01:12:47Z</dcterms:created>
  <dcterms:modified xsi:type="dcterms:W3CDTF">2025-12-29T06:25:12Z</dcterms:modified>
</cp:coreProperties>
</file>